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45" windowHeight="11790" activeTab="0"/>
  </bookViews>
  <sheets>
    <sheet name="прилож.2" sheetId="1" r:id="rId1"/>
  </sheets>
  <definedNames/>
  <calcPr fullCalcOnLoad="1"/>
</workbook>
</file>

<file path=xl/sharedStrings.xml><?xml version="1.0" encoding="utf-8"?>
<sst xmlns="http://schemas.openxmlformats.org/spreadsheetml/2006/main" count="92" uniqueCount="89">
  <si>
    <t xml:space="preserve">                                                                          Приложение  2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</si>
  <si>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</si>
  <si>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</si>
  <si>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Черновское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</si>
  <si>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</si>
  <si>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</si>
  <si>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Доходы бюджета муниципального образования Черновское сельское поселение </t>
  </si>
  <si>
    <t>Код бюджетной классификации</t>
  </si>
  <si>
    <t xml:space="preserve">           Источники доходов</t>
  </si>
  <si>
    <t>Сумма (тыс.руб.)</t>
  </si>
  <si>
    <t xml:space="preserve"> 1 00 00000 00 0000 000 </t>
  </si>
  <si>
    <t>Налоговые и неналоговые доходы</t>
  </si>
  <si>
    <t xml:space="preserve"> 1 01 00000 00 0000 000  </t>
  </si>
  <si>
    <t xml:space="preserve"> Налоги на прибыль, доходы</t>
  </si>
  <si>
    <t xml:space="preserve"> 1 01 02000 01 0000 110 </t>
  </si>
  <si>
    <t xml:space="preserve"> Налог на доходы физических лиц                     </t>
  </si>
  <si>
    <t xml:space="preserve"> 1 03 00000 00 0000 000</t>
  </si>
  <si>
    <t>Налоги на товары (работы, услуги), реализуемые на территории Российской Федерации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</si>
  <si>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</si>
  <si>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</si>
  <si>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 xml:space="preserve"> 1 06 00000 00 0000 000  </t>
  </si>
  <si>
    <t xml:space="preserve"> Налоги на имущество </t>
  </si>
  <si>
    <t xml:space="preserve"> 1 06 01000 00 0000 110</t>
  </si>
  <si>
    <t xml:space="preserve"> Налог на имущество физических лиц</t>
  </si>
  <si>
    <t xml:space="preserve"> 1 06 06000 00 0000 110</t>
  </si>
  <si>
    <t xml:space="preserve"> Земельный налог</t>
  </si>
  <si>
    <t xml:space="preserve"> 1 08 00000 00 0000 000</t>
  </si>
  <si>
    <t xml:space="preserve"> Государственная пошлина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</si>
  <si>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</si>
  <si>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</si>
  <si>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1 11 00000 00 0000 000</t>
  </si>
  <si>
    <t xml:space="preserve"> Доходы от использования имущества, находящегося в государственной и муниципальной собственности</t>
  </si>
  <si>
    <t xml:space="preserve">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</si>
  <si>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</si>
  <si>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</si>
  <si>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</si>
  <si>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</si>
  <si>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</si>
  <si>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 1 13 00000 00 0000 000</t>
  </si>
  <si>
    <t>Доходы от оказания платных услуг (работ) и компенсации затрат государства</t>
  </si>
  <si>
    <t xml:space="preserve"> 1 14 00000 00 0000 000</t>
  </si>
  <si>
    <t xml:space="preserve"> Доходы от продажи материальных и нематериальных активов</t>
  </si>
  <si>
    <t xml:space="preserve"> 1 14 06000 00 0000 430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</si>
  <si>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</si>
  <si>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 1 15 00000 00 0000 000</t>
  </si>
  <si>
    <t xml:space="preserve"> Административные платежи и сборы</t>
  </si>
  <si>
    <t xml:space="preserve"> 1 15 02050 10 0000 140 </t>
  </si>
  <si>
    <t xml:space="preserve">  Платежи, взимаемые органами управления (организациями) поселений за выполнение определенных функций
</t>
  </si>
  <si>
    <t xml:space="preserve"> 1 16 00000 00 0000 000</t>
  </si>
  <si>
    <t xml:space="preserve"> Штрафы, санкции, возмещение ущерба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</si>
  <si>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</si>
  <si>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</si>
  <si>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</si>
  <si>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Безвозмездные поступления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</si>
  <si>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</si>
  <si>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</si>
  <si>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в том числе</t>
  </si>
  <si>
    <t>Субсидии бюджетам бюджетной системы Российской Федерации (межбюджетные субсидии)</t>
  </si>
  <si>
    <t xml:space="preserve">   на осуществление отдельных государственных полномочий по первичному воинскому учету </t>
  </si>
  <si>
    <t xml:space="preserve">   на осуществление отдельных государственных полномочий Ленинградской области в сфере административных правоотношений </t>
  </si>
  <si>
    <t>Иные межбюджетные трансферты</t>
  </si>
  <si>
    <t xml:space="preserve">   на финансирование расходов по решению вопросов местного значения</t>
  </si>
  <si>
    <t>Итого доходов</t>
  </si>
  <si>
    <t xml:space="preserve"> 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</si>
  <si>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</si>
  <si>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</si>
  <si>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</si>
  <si>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</si>
  <si>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</si>
  <si>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2 02 10000 00 0000 150</t>
  </si>
  <si>
    <t xml:space="preserve"> 2 02 20000 00 0000 150</t>
  </si>
  <si>
    <t xml:space="preserve"> 2 02 30000 00 0000 150</t>
  </si>
  <si>
    <t xml:space="preserve"> 2 02 40000 00 0000 150</t>
  </si>
  <si>
    <t xml:space="preserve"> 2 07 00000 00 0000 000</t>
  </si>
  <si>
    <t>Прочие безвозмездные поступления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</si>
  <si>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</si>
  <si>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 xml:space="preserve"> 2 07 05020 10 0000 150
</t>
  </si>
  <si>
    <t xml:space="preserve"> 1 13 02000 00 0000 130</t>
  </si>
  <si>
    <t>Доходы от компенсации затрат государства</t>
  </si>
  <si>
    <t xml:space="preserve"> 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</t>
  </si>
  <si>
    <t>Сланцевского муниципального района Ленинградской области на 2020 год</t>
  </si>
  <si>
    <t xml:space="preserve">   на финансовое обеспечение исполнения расходных обязательств муниципальных образований в соответствии с планами мероприятий («дорожными картами»)</t>
  </si>
  <si>
    <t xml:space="preserve">   дотации за счет субвенции из областного бюджета Ленинградской области</t>
  </si>
  <si>
    <t xml:space="preserve">   дотации за счет собственных доходов бюджета Сланцевского муниципального района</t>
  </si>
  <si>
    <t xml:space="preserve"> 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</si>
  <si>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 на реализацию областного закона от 28.12.2018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</si>
  <si>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 xml:space="preserve"> на поддержку развития общественной инфраструктуры муниципального значения </t>
  </si>
  <si>
    <t xml:space="preserve"> на обеспечение выплат стимулирующего характера работникам муниципальных учреждений культуры Ленинградской области </t>
  </si>
  <si>
    <t xml:space="preserve">                                                                         от 17.11.2020 № 82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</si>
</sst>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48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 horizontal="right"/>
    </xf>
    <xf numFmtId="0" fontId="10" fillId="0" borderId="0" xfId="0" applyFont="1" applyFill="1" applyAlignment="1">
      <alignment horizontal="right"/>
    </xf>
    <xf numFmtId="173" fontId="9" fillId="0" borderId="0" xfId="0" applyNumberFormat="1" applyFont="1" applyAlignment="1">
      <alignment/>
    </xf>
    <xf numFmtId="0" fontId="11" fillId="0" borderId="0" xfId="0" applyFont="1" applyAlignment="1">
      <alignment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wrapText="1"/>
    </xf>
    <xf numFmtId="179" fontId="2" fillId="0" borderId="12" xfId="0" applyNumberFormat="1" applyFont="1" applyBorder="1" applyAlignment="1">
      <alignment horizontal="right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7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179" fontId="2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wrapText="1"/>
    </xf>
    <xf numFmtId="0" fontId="0" fillId="0" borderId="13" xfId="0" applyFont="1" applyFill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justify" vertical="top" wrapText="1"/>
    </xf>
    <xf numFmtId="0" fontId="2" fillId="0" borderId="13" xfId="0" applyFont="1" applyBorder="1" applyAlignment="1">
      <alignment/>
    </xf>
    <xf numFmtId="0" fontId="7" fillId="0" borderId="14" xfId="0" applyFont="1" applyBorder="1" applyAlignment="1">
      <alignment wrapText="1"/>
    </xf>
    <xf numFmtId="179" fontId="12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4" xfId="0" applyFont="1" applyBorder="1" applyAlignment="1">
      <alignment wrapText="1"/>
    </xf>
    <xf numFmtId="0" fontId="0" fillId="0" borderId="13" xfId="0" applyFont="1" applyBorder="1" applyAlignment="1">
      <alignment/>
    </xf>
    <xf numFmtId="0" fontId="3" fillId="0" borderId="14" xfId="0" applyNumberFormat="1" applyFont="1" applyBorder="1" applyAlignment="1">
      <alignment vertical="justify" wrapText="1"/>
    </xf>
    <xf numFmtId="0" fontId="2" fillId="0" borderId="13" xfId="0" applyFont="1" applyFill="1" applyBorder="1" applyAlignment="1">
      <alignment/>
    </xf>
    <xf numFmtId="0" fontId="13" fillId="0" borderId="0" xfId="0" applyFont="1" applyBorder="1" applyAlignment="1">
      <alignment/>
    </xf>
    <xf numFmtId="0" fontId="2" fillId="0" borderId="14" xfId="0" applyFont="1" applyFill="1" applyBorder="1" applyAlignment="1">
      <alignment wrapText="1"/>
    </xf>
    <xf numFmtId="179" fontId="2" fillId="0" borderId="16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 vertical="justify" wrapText="1"/>
    </xf>
    <xf numFmtId="0" fontId="0" fillId="0" borderId="14" xfId="0" applyFont="1" applyFill="1" applyBorder="1" applyAlignment="1">
      <alignment vertical="justify" wrapText="1"/>
    </xf>
    <xf numFmtId="0" fontId="0" fillId="0" borderId="17" xfId="0" applyFill="1" applyBorder="1" applyAlignment="1">
      <alignment wrapText="1"/>
    </xf>
    <xf numFmtId="0" fontId="3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179" fontId="3" fillId="0" borderId="18" xfId="0" applyNumberFormat="1" applyFont="1" applyBorder="1" applyAlignment="1">
      <alignment/>
    </xf>
    <xf numFmtId="179" fontId="3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Fill="1" applyBorder="1" applyAlignment="1">
      <alignment wrapText="1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0" fillId="0" borderId="0" xfId="0" applyFont="1" applyAlignment="1">
      <alignment/>
    </xf>
    <xf numFmtId="179" fontId="0" fillId="0" borderId="18" xfId="0" applyNumberFormat="1" applyFont="1" applyBorder="1" applyAlignment="1">
      <alignment/>
    </xf>
    <xf numFmtId="179" fontId="0" fillId="0" borderId="16" xfId="0" applyNumberFormat="1" applyFont="1" applyBorder="1" applyAlignment="1">
      <alignment/>
    </xf>
    <xf numFmtId="0" fontId="2" fillId="0" borderId="13" xfId="0" applyFont="1" applyBorder="1" applyAlignment="1">
      <alignment vertical="center"/>
    </xf>
    <xf numFmtId="0" fontId="9" fillId="0" borderId="14" xfId="0" applyFont="1" applyBorder="1" applyAlignment="1">
      <alignment horizontal="left" vertical="justify" wrapText="1"/>
    </xf>
    <xf numFmtId="0" fontId="2" fillId="0" borderId="14" xfId="0" applyFont="1" applyBorder="1" applyAlignment="1">
      <alignment vertical="center" wrapText="1"/>
    </xf>
    <xf numFmtId="179" fontId="0" fillId="0" borderId="19" xfId="0" applyNumberFormat="1" applyFont="1" applyBorder="1" applyAlignment="1">
      <alignment/>
    </xf>
    <xf numFmtId="0" fontId="2" fillId="0" borderId="14" xfId="0" applyFont="1" applyFill="1" applyBorder="1" applyAlignment="1">
      <alignment wrapText="1"/>
    </xf>
    <xf numFmtId="0" fontId="0" fillId="0" borderId="13" xfId="0" applyFont="1" applyBorder="1" applyAlignment="1">
      <alignment vertical="center" wrapText="1"/>
    </xf>
    <xf numFmtId="0" fontId="3" fillId="0" borderId="17" xfId="0" applyFont="1" applyFill="1" applyBorder="1" applyAlignment="1">
      <alignment vertical="justify" wrapText="1"/>
    </xf>
    <xf numFmtId="179" fontId="3" fillId="0" borderId="24" xfId="0" applyNumberFormat="1" applyFont="1" applyBorder="1" applyAlignment="1">
      <alignment/>
    </xf>
    <xf numFmtId="179" fontId="12" fillId="0" borderId="18" xfId="0" applyNumberFormat="1" applyFont="1" applyBorder="1" applyAlignment="1">
      <alignment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wrapText="1"/>
    </xf>
    <xf numFmtId="179" fontId="0" fillId="0" borderId="16" xfId="0" applyNumberFormat="1" applyFont="1" applyFill="1" applyBorder="1" applyAlignment="1">
      <alignment/>
    </xf>
    <xf numFmtId="179" fontId="3" fillId="0" borderId="16" xfId="0" applyNumberFormat="1" applyFont="1" applyBorder="1" applyAlignment="1">
      <alignment/>
    </xf>
    <xf numFmtId="179" fontId="1" fillId="33" borderId="25" xfId="0" applyNumberFormat="1" applyFont="1" applyFill="1" applyBorder="1" applyAlignment="1">
      <alignment/>
    </xf>
    <xf numFmtId="0" fontId="3" fillId="0" borderId="17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173" fontId="2" fillId="0" borderId="30" xfId="0" applyNumberFormat="1" applyFont="1" applyBorder="1" applyAlignment="1">
      <alignment horizontal="center" wrapText="1"/>
    </xf>
    <xf numFmtId="173" fontId="2" fillId="0" borderId="31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61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23.00390625" style="0" customWidth="1"/>
    <col min="2" max="2" width="81.375" style="0" customWidth="1"/>
    <col min="3" max="3" width="12.625" style="8" customWidth="1"/>
  </cols>
  <sheetData>
    <row r="2" ht="14.25">
      <c r="C2" s="2" t="s">
        <v>0</v>
      </c>
    </row>
    <row r="3" ht="14.25">
      <c r="C3" s="2" t="s">
        <v>1</v>
      </c>
    </row>
    <row r="4" ht="14.25">
      <c r="C4" s="2" t="s">
        <v>2</v>
      </c>
    </row>
    <row r="5" ht="14.25">
      <c r="C5" s="2" t="s">
        <v>3</v>
      </c>
    </row>
    <row r="6" ht="14.25">
      <c r="C6" s="2" t="s">
        <v>4</v>
      </c>
    </row>
    <row r="7" ht="14.25">
      <c r="C7" s="2" t="s">
        <v>5</v>
      </c>
    </row>
    <row r="8" ht="15.75" customHeight="1">
      <c r="C8" s="4" t="s">
        <v>88</v>
      </c>
    </row>
    <row r="9" spans="2:3" ht="15" customHeight="1">
      <c r="B9" s="47"/>
      <c r="C9" s="4"/>
    </row>
    <row r="10" spans="2:3" ht="14.25">
      <c r="B10" s="3"/>
      <c r="C10" s="5"/>
    </row>
    <row r="11" spans="2:3" ht="14.25">
      <c r="B11" s="3"/>
      <c r="C11" s="5"/>
    </row>
    <row r="12" spans="2:3" ht="12.75">
      <c r="B12" s="3"/>
      <c r="C12" s="6"/>
    </row>
    <row r="13" spans="1:3" ht="18">
      <c r="A13" s="65" t="s">
        <v>6</v>
      </c>
      <c r="B13" s="65"/>
      <c r="C13" s="65"/>
    </row>
    <row r="14" spans="1:3" ht="18">
      <c r="A14" s="65" t="s">
        <v>80</v>
      </c>
      <c r="B14" s="65"/>
      <c r="C14" s="65"/>
    </row>
    <row r="15" ht="15" thickBot="1">
      <c r="B15" s="7"/>
    </row>
    <row r="16" spans="1:3" s="1" customFormat="1" ht="12.75" customHeight="1">
      <c r="A16" s="66" t="s">
        <v>7</v>
      </c>
      <c r="B16" s="68" t="s">
        <v>8</v>
      </c>
      <c r="C16" s="70" t="s">
        <v>9</v>
      </c>
    </row>
    <row r="17" spans="1:3" s="1" customFormat="1" ht="21" customHeight="1" thickBot="1">
      <c r="A17" s="67"/>
      <c r="B17" s="69"/>
      <c r="C17" s="71"/>
    </row>
    <row r="18" spans="1:3" ht="17.25" customHeight="1">
      <c r="A18" s="9" t="s">
        <v>10</v>
      </c>
      <c r="B18" s="10" t="s">
        <v>11</v>
      </c>
      <c r="C18" s="11">
        <f>C19+C23+C26+C28+C34+C36+C38+C40+C41+C21</f>
        <v>2859.7</v>
      </c>
    </row>
    <row r="19" spans="1:3" ht="17.25" customHeight="1">
      <c r="A19" s="12" t="s">
        <v>12</v>
      </c>
      <c r="B19" s="13" t="s">
        <v>13</v>
      </c>
      <c r="C19" s="18">
        <f>SUM(C20:C20)</f>
        <v>118.1</v>
      </c>
    </row>
    <row r="20" spans="1:3" ht="15.75" customHeight="1">
      <c r="A20" s="14" t="s">
        <v>14</v>
      </c>
      <c r="B20" s="15" t="s">
        <v>15</v>
      </c>
      <c r="C20" s="49">
        <v>118.1</v>
      </c>
    </row>
    <row r="21" spans="1:3" ht="25.5">
      <c r="A21" s="16" t="s">
        <v>16</v>
      </c>
      <c r="B21" s="17" t="s">
        <v>17</v>
      </c>
      <c r="C21" s="18">
        <f>C22</f>
        <v>705.6</v>
      </c>
    </row>
    <row r="22" spans="1:3" ht="23.25" customHeight="1">
      <c r="A22" s="14" t="s">
        <v>18</v>
      </c>
      <c r="B22" s="15" t="s">
        <v>19</v>
      </c>
      <c r="C22" s="49">
        <v>705.6</v>
      </c>
    </row>
    <row r="23" spans="1:3" ht="16.5" customHeight="1">
      <c r="A23" s="12" t="s">
        <v>20</v>
      </c>
      <c r="B23" s="13" t="s">
        <v>21</v>
      </c>
      <c r="C23" s="18">
        <f>SUM(C24:C25)</f>
        <v>1062</v>
      </c>
    </row>
    <row r="24" spans="1:3" ht="17.25" customHeight="1">
      <c r="A24" s="19" t="s">
        <v>22</v>
      </c>
      <c r="B24" s="20" t="s">
        <v>23</v>
      </c>
      <c r="C24" s="49">
        <v>59</v>
      </c>
    </row>
    <row r="25" spans="1:3" ht="17.25" customHeight="1">
      <c r="A25" s="14" t="s">
        <v>24</v>
      </c>
      <c r="B25" s="15" t="s">
        <v>25</v>
      </c>
      <c r="C25" s="49">
        <v>1003</v>
      </c>
    </row>
    <row r="26" spans="1:3" ht="17.25" customHeight="1">
      <c r="A26" s="12" t="s">
        <v>26</v>
      </c>
      <c r="B26" s="13" t="s">
        <v>27</v>
      </c>
      <c r="C26" s="18">
        <f>C27</f>
        <v>3.5</v>
      </c>
    </row>
    <row r="27" spans="1:3" ht="30" customHeight="1">
      <c r="A27" s="22" t="s">
        <v>28</v>
      </c>
      <c r="B27" s="23" t="s">
        <v>29</v>
      </c>
      <c r="C27" s="49">
        <v>3.5</v>
      </c>
    </row>
    <row r="28" spans="1:3" ht="27" customHeight="1">
      <c r="A28" s="12" t="s">
        <v>30</v>
      </c>
      <c r="B28" s="13" t="s">
        <v>31</v>
      </c>
      <c r="C28" s="18">
        <f>C29+C32</f>
        <v>128.3</v>
      </c>
    </row>
    <row r="29" spans="1:3" ht="53.25" customHeight="1">
      <c r="A29" s="24" t="s">
        <v>32</v>
      </c>
      <c r="B29" s="25" t="s">
        <v>33</v>
      </c>
      <c r="C29" s="26">
        <f>C30+C31</f>
        <v>101.2</v>
      </c>
    </row>
    <row r="30" spans="1:3" ht="36" customHeight="1" hidden="1">
      <c r="A30" s="27" t="s">
        <v>34</v>
      </c>
      <c r="B30" s="28" t="s">
        <v>35</v>
      </c>
      <c r="C30" s="49">
        <f>168.2-168.2</f>
        <v>0</v>
      </c>
    </row>
    <row r="31" spans="1:3" ht="27" customHeight="1">
      <c r="A31" s="29" t="s">
        <v>36</v>
      </c>
      <c r="B31" s="30" t="s">
        <v>37</v>
      </c>
      <c r="C31" s="49">
        <v>101.2</v>
      </c>
    </row>
    <row r="32" spans="1:3" ht="51.75" customHeight="1">
      <c r="A32" s="50" t="s">
        <v>65</v>
      </c>
      <c r="B32" s="52" t="s">
        <v>66</v>
      </c>
      <c r="C32" s="18">
        <f>C33</f>
        <v>27.1</v>
      </c>
    </row>
    <row r="33" spans="1:3" ht="52.5" customHeight="1">
      <c r="A33" s="22" t="s">
        <v>67</v>
      </c>
      <c r="B33" s="51" t="s">
        <v>68</v>
      </c>
      <c r="C33" s="49">
        <v>27.1</v>
      </c>
    </row>
    <row r="34" spans="1:3" ht="15.75" customHeight="1" hidden="1">
      <c r="A34" s="31" t="s">
        <v>38</v>
      </c>
      <c r="B34" s="32" t="s">
        <v>39</v>
      </c>
      <c r="C34" s="34">
        <f>C35</f>
        <v>0</v>
      </c>
    </row>
    <row r="35" spans="1:3" ht="17.25" customHeight="1" hidden="1">
      <c r="A35" s="59" t="s">
        <v>77</v>
      </c>
      <c r="B35" s="60" t="s">
        <v>78</v>
      </c>
      <c r="C35" s="61">
        <v>0</v>
      </c>
    </row>
    <row r="36" spans="1:3" ht="17.25" customHeight="1">
      <c r="A36" s="31" t="s">
        <v>40</v>
      </c>
      <c r="B36" s="33" t="s">
        <v>41</v>
      </c>
      <c r="C36" s="34">
        <f>SUM(C37:C37)</f>
        <v>842.2</v>
      </c>
    </row>
    <row r="37" spans="1:3" ht="27" customHeight="1">
      <c r="A37" s="35" t="s">
        <v>42</v>
      </c>
      <c r="B37" s="36" t="s">
        <v>43</v>
      </c>
      <c r="C37" s="61">
        <v>842.2</v>
      </c>
    </row>
    <row r="38" spans="1:3" ht="12.75" customHeight="1" hidden="1">
      <c r="A38" s="31" t="s">
        <v>44</v>
      </c>
      <c r="B38" s="33" t="s">
        <v>45</v>
      </c>
      <c r="C38" s="34">
        <f>C39</f>
        <v>0</v>
      </c>
    </row>
    <row r="39" spans="1:3" ht="25.5" customHeight="1" hidden="1">
      <c r="A39" s="21" t="s">
        <v>46</v>
      </c>
      <c r="B39" s="37" t="s">
        <v>47</v>
      </c>
      <c r="C39" s="61">
        <v>0</v>
      </c>
    </row>
    <row r="40" spans="1:3" ht="12.75" customHeight="1" hidden="1">
      <c r="A40" s="31" t="s">
        <v>48</v>
      </c>
      <c r="B40" s="33" t="s">
        <v>49</v>
      </c>
      <c r="C40" s="34">
        <v>0</v>
      </c>
    </row>
    <row r="41" spans="1:3" ht="16.5" customHeight="1" hidden="1">
      <c r="A41" s="31" t="s">
        <v>50</v>
      </c>
      <c r="B41" s="33" t="s">
        <v>51</v>
      </c>
      <c r="C41" s="34">
        <v>0</v>
      </c>
    </row>
    <row r="42" spans="1:3" ht="18.75" customHeight="1">
      <c r="A42" s="31" t="s">
        <v>52</v>
      </c>
      <c r="B42" s="33" t="s">
        <v>53</v>
      </c>
      <c r="C42" s="34">
        <f>C43+C59</f>
        <v>10423.3</v>
      </c>
    </row>
    <row r="43" spans="1:3" ht="26.25" customHeight="1">
      <c r="A43" s="31" t="s">
        <v>54</v>
      </c>
      <c r="B43" s="33" t="s">
        <v>55</v>
      </c>
      <c r="C43" s="34">
        <f>C44+C47+C53+C56</f>
        <v>10412.3</v>
      </c>
    </row>
    <row r="44" spans="1:3" ht="14.25" customHeight="1">
      <c r="A44" s="35" t="s">
        <v>69</v>
      </c>
      <c r="B44" s="38" t="s">
        <v>63</v>
      </c>
      <c r="C44" s="61">
        <f>C45+C46</f>
        <v>5864.7</v>
      </c>
    </row>
    <row r="45" spans="1:3" ht="15.75" customHeight="1">
      <c r="A45" s="14" t="s">
        <v>56</v>
      </c>
      <c r="B45" s="64" t="s">
        <v>82</v>
      </c>
      <c r="C45" s="62">
        <v>4078.4</v>
      </c>
    </row>
    <row r="46" spans="1:3" ht="17.25" customHeight="1">
      <c r="A46" s="14"/>
      <c r="B46" s="64" t="s">
        <v>83</v>
      </c>
      <c r="C46" s="62">
        <v>1786.3</v>
      </c>
    </row>
    <row r="47" spans="1:3" ht="18" customHeight="1">
      <c r="A47" s="14" t="s">
        <v>70</v>
      </c>
      <c r="B47" s="40" t="s">
        <v>57</v>
      </c>
      <c r="C47" s="49">
        <f>SUM(C48:C52)</f>
        <v>3693.1</v>
      </c>
    </row>
    <row r="48" spans="1:3" ht="33.75" customHeight="1">
      <c r="A48" s="14" t="s">
        <v>56</v>
      </c>
      <c r="B48" s="39" t="s">
        <v>79</v>
      </c>
      <c r="C48" s="41">
        <v>1068.4</v>
      </c>
    </row>
    <row r="49" spans="1:3" ht="24.75" customHeight="1">
      <c r="A49" s="14"/>
      <c r="B49" s="39" t="s">
        <v>84</v>
      </c>
      <c r="C49" s="41">
        <f>262.2+569.9</f>
        <v>832.0999999999999</v>
      </c>
    </row>
    <row r="50" spans="1:3" ht="45" customHeight="1">
      <c r="A50" s="14"/>
      <c r="B50" s="39" t="s">
        <v>85</v>
      </c>
      <c r="C50" s="41">
        <v>1129</v>
      </c>
    </row>
    <row r="51" spans="1:3" ht="17.25" customHeight="1">
      <c r="A51" s="14"/>
      <c r="B51" s="39" t="s">
        <v>86</v>
      </c>
      <c r="C51" s="41">
        <v>500</v>
      </c>
    </row>
    <row r="52" spans="1:3" ht="24" customHeight="1">
      <c r="A52" s="14"/>
      <c r="B52" s="39" t="s">
        <v>87</v>
      </c>
      <c r="C52" s="41">
        <f>158+5.6</f>
        <v>163.6</v>
      </c>
    </row>
    <row r="53" spans="1:3" ht="17.25" customHeight="1">
      <c r="A53" s="14" t="s">
        <v>71</v>
      </c>
      <c r="B53" s="40" t="s">
        <v>64</v>
      </c>
      <c r="C53" s="48">
        <f>C55+C54</f>
        <v>143.8</v>
      </c>
    </row>
    <row r="54" spans="1:3" ht="26.25" customHeight="1">
      <c r="A54" s="14" t="s">
        <v>56</v>
      </c>
      <c r="B54" s="39" t="s">
        <v>59</v>
      </c>
      <c r="C54" s="42">
        <f>1+2.5</f>
        <v>3.5</v>
      </c>
    </row>
    <row r="55" spans="1:3" ht="17.25" customHeight="1">
      <c r="A55" s="14"/>
      <c r="B55" s="39" t="s">
        <v>58</v>
      </c>
      <c r="C55" s="41">
        <f>144.8-4.5</f>
        <v>140.3</v>
      </c>
    </row>
    <row r="56" spans="1:3" ht="15.75" customHeight="1">
      <c r="A56" s="14" t="s">
        <v>72</v>
      </c>
      <c r="B56" s="40" t="s">
        <v>60</v>
      </c>
      <c r="C56" s="53">
        <f>SUM(C57:C58)</f>
        <v>710.7</v>
      </c>
    </row>
    <row r="57" spans="1:3" ht="16.5" customHeight="1">
      <c r="A57" s="43" t="s">
        <v>56</v>
      </c>
      <c r="B57" s="44" t="s">
        <v>61</v>
      </c>
      <c r="C57" s="42">
        <f>544.1+7.4</f>
        <v>551.5</v>
      </c>
    </row>
    <row r="58" spans="1:3" ht="24" customHeight="1">
      <c r="A58" s="43"/>
      <c r="B58" s="44" t="s">
        <v>81</v>
      </c>
      <c r="C58" s="42">
        <v>159.2</v>
      </c>
    </row>
    <row r="59" spans="1:3" ht="16.5" customHeight="1">
      <c r="A59" s="24" t="s">
        <v>73</v>
      </c>
      <c r="B59" s="54" t="s">
        <v>74</v>
      </c>
      <c r="C59" s="58">
        <f>C60</f>
        <v>11</v>
      </c>
    </row>
    <row r="60" spans="1:3" ht="27" customHeight="1" thickBot="1">
      <c r="A60" s="55" t="s">
        <v>76</v>
      </c>
      <c r="B60" s="56" t="s">
        <v>75</v>
      </c>
      <c r="C60" s="57">
        <f>6+5</f>
        <v>11</v>
      </c>
    </row>
    <row r="61" spans="1:3" ht="17.25" customHeight="1" thickBot="1">
      <c r="A61" s="45" t="s">
        <v>62</v>
      </c>
      <c r="B61" s="46"/>
      <c r="C61" s="63">
        <f>C42+C18</f>
        <v>13283</v>
      </c>
    </row>
    <row r="62" ht="25.5" customHeight="1"/>
  </sheetData>
  <sheetProtection/>
  <mergeCells count="5">
    <mergeCell ref="A13:C13"/>
    <mergeCell ref="A14:C14"/>
    <mergeCell ref="A16:A17"/>
    <mergeCell ref="B16:B17"/>
    <mergeCell ref="C16:C17"/>
  </mergeCells>
  <printOptions/>
  <pageMargins left="0.9055118110236221" right="0.31496062992125984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Пользователь Windows</cp:lastModifiedBy>
  <cp:lastPrinted>2019-07-29T11:25:18Z</cp:lastPrinted>
  <dcterms:created xsi:type="dcterms:W3CDTF">2005-12-20T08:48:21Z</dcterms:created>
  <dcterms:modified xsi:type="dcterms:W3CDTF">2020-11-23T10:15:52Z</dcterms:modified>
  <cp:category/>
  <cp:version/>
  <cp:contentType/>
  <cp:contentStatus/>
</cp:coreProperties>
</file>